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3" i="3" l="1"/>
  <c r="F22" i="3"/>
  <c r="F21" i="3"/>
  <c r="F19" i="3"/>
  <c r="F18" i="3"/>
  <c r="F17" i="3"/>
  <c r="F16" i="3"/>
  <c r="F15" i="3"/>
  <c r="F14" i="3"/>
  <c r="E13" i="3"/>
  <c r="F13" i="3" s="1"/>
  <c r="E12" i="3"/>
  <c r="F12" i="3" s="1"/>
  <c r="F11" i="3"/>
  <c r="F10" i="3"/>
  <c r="F20" i="3" s="1"/>
  <c r="F24" i="3" s="1"/>
  <c r="E20" i="3" l="1"/>
  <c r="E24" i="3" s="1"/>
  <c r="D8" i="2" l="1"/>
</calcChain>
</file>

<file path=xl/sharedStrings.xml><?xml version="1.0" encoding="utf-8"?>
<sst xmlns="http://schemas.openxmlformats.org/spreadsheetml/2006/main" count="200" uniqueCount="144">
  <si>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</si>
  <si>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</si>
  <si>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</si>
  <si>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</si>
  <si>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</si>
  <si>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</si>
  <si>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</si>
  <si>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</si>
  <si>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</si>
  <si>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</si>
  <si>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</si>
  <si>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</si>
  <si>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</si>
  <si>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</si>
  <si>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</si>
  <si>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</si>
  <si>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</si>
  <si>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</si>
  <si>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</si>
  <si>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</si>
  <si>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</si>
  <si>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</si>
  <si>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</si>
  <si>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</si>
  <si>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</si>
  <si>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</si>
  <si>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</si>
  <si>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</si>
  <si>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</si>
  <si>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</si>
  <si>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</si>
  <si>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</si>
  <si>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</si>
  <si>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</si>
  <si>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</si>
  <si>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</si>
  <si>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</si>
  <si>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</si>
  <si>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</si>
  <si>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</si>
  <si>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</si>
  <si>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</si>
  <si>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</si>
  <si>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</si>
  <si>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</si>
  <si>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</si>
  <si>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</si>
  <si>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</si>
  <si>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</si>
  <si>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</si>
  <si>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</si>
  <si>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</si>
  <si>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</si>
  <si>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</si>
  <si>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</si>
  <si>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</si>
  <si>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</si>
  <si>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</si>
  <si>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</si>
  <si>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</si>
  <si>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Очистка мягкой кровли от снега и наледи</t>
  </si>
  <si>
    <t xml:space="preserve">Очистка от наледи  и снега ступеней </t>
  </si>
  <si>
    <t>Услуги спецтехники</t>
  </si>
  <si>
    <t>квт/ч</t>
  </si>
  <si>
    <t xml:space="preserve">Содержание придомовой территории </t>
  </si>
  <si>
    <t>Уборка контейнерной площадки</t>
  </si>
  <si>
    <t>ВСЕГО с СОИ</t>
  </si>
  <si>
    <t>ФИНАНСОВЫЙ РЕЗУЛЬТАТ</t>
  </si>
  <si>
    <t>Исполнитель__________________</t>
  </si>
  <si>
    <t>Задолженность на 01.01.2021 г.(руб)</t>
  </si>
  <si>
    <t>Дополнительные услуги заказчика</t>
  </si>
  <si>
    <t>акты</t>
  </si>
  <si>
    <t>Окос газонов</t>
  </si>
  <si>
    <t>Согласно ПП РФ №290(п.23/1-4)</t>
  </si>
  <si>
    <t>Дезинфекция МОП</t>
  </si>
  <si>
    <t xml:space="preserve"> Изготовление и установка аншлага </t>
  </si>
  <si>
    <t>акт</t>
  </si>
  <si>
    <t xml:space="preserve"> Регламентн. работы и тек. ремонт  </t>
  </si>
  <si>
    <t>7</t>
  </si>
  <si>
    <t>8</t>
  </si>
  <si>
    <t>Обследование вентканалов по заявкам жителей</t>
  </si>
  <si>
    <t>Посыпка пескосолянной смесью</t>
  </si>
  <si>
    <t>Ген.директор ООО "Мастер- Сервис"</t>
  </si>
  <si>
    <t xml:space="preserve"> Разборка и ремонт оголовков вентиляционных шахт </t>
  </si>
  <si>
    <t xml:space="preserve"> Прочий мелкий ремот </t>
  </si>
  <si>
    <t xml:space="preserve">  Работа с должниками   </t>
  </si>
  <si>
    <t xml:space="preserve">       Аварийно-диспетчерское обслуживание дневное и ППР       </t>
  </si>
  <si>
    <t>5/1</t>
  </si>
  <si>
    <t>Санитарное содержание территории без асфальтового покрытия</t>
  </si>
  <si>
    <t>Очистка техподполья от мусора с ручной переноской и погрузкой</t>
  </si>
  <si>
    <t>м3</t>
  </si>
  <si>
    <t>Вывоз небытового мусора</t>
  </si>
  <si>
    <t>п.м.</t>
  </si>
  <si>
    <t>Задолженнность на 01.01.2022 г</t>
  </si>
  <si>
    <t xml:space="preserve"> г.Тула , ул М.Горького , д.29 за  2021 год</t>
  </si>
  <si>
    <t>Обработка территории пескосолянной смесью</t>
  </si>
  <si>
    <t>Услуга спецтехники(декабрь)</t>
  </si>
  <si>
    <t>маш\час</t>
  </si>
  <si>
    <t>Осмотр вентканалов по заявкам (кв.109)</t>
  </si>
  <si>
    <t>Устранение завалов( кв.10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</si>
  <si>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</si>
  <si>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</si>
  <si>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</si>
  <si>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адрес:М Горького, дом 29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</si>
  <si>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</si>
  <si>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</si>
  <si>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</si>
  <si>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</si>
  <si>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</si>
  <si>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</si>
  <si>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</si>
  <si>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</si>
  <si>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 xml:space="preserve">сумма  руб год 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</si>
  <si>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</si>
  <si>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</si>
  <si>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</si>
  <si>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</si>
  <si>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</si>
  <si>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</si>
  <si>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</si>
  <si>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</si>
  <si>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</si>
  <si>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</si>
  <si>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</si>
  <si>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r>
      <t xml:space="preserve">Техническое обслуживание внутридомового </t>
    </r>
    <r>
      <rPr>
        <sz val="9"/>
        <rFont val="Arial"/>
        <family val="2"/>
        <charset val="204"/>
      </rPr>
      <t>газового оборудования</t>
    </r>
  </si>
  <si>
    <t>Согласно Перечню, утвержденному ПП РФ от 03.04.2013г №290 (пп. 1-20, за искл. Пп7/8, 7/9) ПОСТОЯННО</t>
  </si>
  <si>
    <t>Обслуживание  и вентканалов</t>
  </si>
  <si>
    <t>Согласно Перечню, утвержденному ПП РФ от 03.04.2013г №290 (п. 15)</t>
  </si>
  <si>
    <r>
      <t xml:space="preserve">Работы по содержанию МАФ,  </t>
    </r>
    <r>
      <rPr>
        <sz val="9"/>
        <rFont val="Arial"/>
        <family val="2"/>
        <charset val="204"/>
      </rPr>
      <t xml:space="preserve">земельного </t>
    </r>
    <r>
      <rPr>
        <sz val="8"/>
        <rFont val="Arial"/>
        <family val="2"/>
        <charset val="204"/>
      </rPr>
      <t xml:space="preserve">участка с элементами озеленения и благоустройсва </t>
    </r>
  </si>
  <si>
    <t>Согласно Перечню, утвержденному ПП РФ от 03.04.2013г №290 (пп. 24,25)в ручную.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</si>
  <si>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</si>
  <si>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</si>
  <si>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Дератизация и дизенсекция</t>
  </si>
  <si>
    <t>Согласно Перечню, утвержденному ПП РФ от 03.04.2013г №290 (п. 23/5)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</si>
  <si>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</si>
  <si>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</si>
  <si>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</si>
  <si>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</si>
  <si>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</si>
  <si>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</si>
  <si>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экономистт УК _______________</t>
  </si>
  <si>
    <t>Погашена задолженность за работы  01.01.2021 г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</si>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</sst>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 wrapText="1"/>
    </xf>
    <xf numFmtId="44" fontId="17" fillId="3" borderId="5" xfId="1" applyFont="1" applyFill="1" applyBorder="1" applyAlignment="1">
      <alignment horizontal="righ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horizontal="right" vertical="center"/>
    </xf>
    <xf numFmtId="44" fontId="5" fillId="3" borderId="5" xfId="1" applyFont="1" applyFill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0" fillId="5" borderId="5" xfId="0" applyNumberForma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2" fillId="0" borderId="0" xfId="0" applyFont="1" applyBorder="1" applyAlignment="1">
      <alignment horizontal="right" wrapText="1"/>
    </xf>
    <xf numFmtId="0" fontId="9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5" fontId="21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right" vertical="center"/>
    </xf>
    <xf numFmtId="4" fontId="21" fillId="3" borderId="5" xfId="0" applyNumberFormat="1" applyFont="1" applyFill="1" applyBorder="1" applyAlignment="1">
      <alignment horizontal="center" vertical="center"/>
    </xf>
    <xf numFmtId="0" fontId="22" fillId="0" borderId="8" xfId="0" applyFont="1" applyBorder="1" applyAlignment="1"/>
    <xf numFmtId="4" fontId="21" fillId="3" borderId="9" xfId="0" applyNumberFormat="1" applyFont="1" applyFill="1" applyBorder="1" applyAlignment="1">
      <alignment horizontal="right"/>
    </xf>
    <xf numFmtId="4" fontId="22" fillId="3" borderId="10" xfId="0" applyNumberFormat="1" applyFont="1" applyFill="1" applyBorder="1" applyAlignment="1">
      <alignment horizontal="right" vertical="center"/>
    </xf>
    <xf numFmtId="0" fontId="22" fillId="0" borderId="0" xfId="0" applyFont="1" applyBorder="1" applyAlignment="1"/>
    <xf numFmtId="4" fontId="25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/>
    </xf>
    <xf numFmtId="4" fontId="21" fillId="3" borderId="0" xfId="0" applyNumberFormat="1" applyFont="1" applyFill="1" applyBorder="1" applyAlignment="1"/>
    <xf numFmtId="0" fontId="22" fillId="3" borderId="0" xfId="0" applyFont="1" applyFill="1" applyAlignment="1"/>
    <xf numFmtId="0" fontId="0" fillId="0" borderId="0" xfId="0" applyFont="1" applyAlignment="1"/>
    <xf numFmtId="0" fontId="10" fillId="0" borderId="0" xfId="0" applyFont="1" applyFill="1" applyBorder="1"/>
    <xf numFmtId="4" fontId="10" fillId="0" borderId="5" xfId="0" applyNumberFormat="1" applyFont="1" applyBorder="1" applyAlignment="1">
      <alignment vertical="center"/>
    </xf>
    <xf numFmtId="2" fontId="10" fillId="0" borderId="5" xfId="0" applyNumberFormat="1" applyFont="1" applyBorder="1" applyAlignment="1">
      <alignment horizontal="right" vertical="center"/>
    </xf>
    <xf numFmtId="2" fontId="10" fillId="5" borderId="5" xfId="0" applyNumberFormat="1" applyFont="1" applyFill="1" applyBorder="1" applyAlignment="1">
      <alignment horizontal="right" vertical="center"/>
    </xf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3" fontId="10" fillId="0" borderId="5" xfId="0" applyNumberFormat="1" applyFont="1" applyBorder="1"/>
    <xf numFmtId="0" fontId="6" fillId="0" borderId="5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26" fillId="3" borderId="5" xfId="0" applyFont="1" applyFill="1" applyBorder="1" applyAlignment="1"/>
    <xf numFmtId="0" fontId="6" fillId="0" borderId="0" xfId="0" applyFont="1"/>
    <xf numFmtId="4" fontId="7" fillId="0" borderId="0" xfId="0" applyNumberFormat="1" applyFo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70" workbookViewId="0">
      <selection activeCell="B81" sqref="B81"/>
    </sheetView>
  </sheetViews>
  <sheetFormatPr defaultRowHeight="15" x14ac:dyDescent="0.25"/>
  <cols>
    <col min="1" max="1" width="3.85546875" customWidth="1"/>
    <col min="2" max="2" width="39.85546875" customWidth="1"/>
    <col min="3" max="3" width="8" customWidth="1"/>
    <col min="4" max="4" width="10.28515625" customWidth="1"/>
    <col min="5" max="5" width="9.42578125" bestFit="1" customWidth="1"/>
    <col min="6" max="6" width="9.28515625" customWidth="1"/>
    <col min="7" max="7" width="11.5703125" customWidth="1"/>
    <col min="10" max="10" width="10.7109375" bestFit="1" customWidth="1"/>
  </cols>
  <sheetData>
    <row r="1" spans="1:7" x14ac:dyDescent="0.25">
      <c r="E1" s="130" t="s">
        <v>16</v>
      </c>
      <c r="F1" s="130"/>
    </row>
    <row r="2" spans="1:7" x14ac:dyDescent="0.25">
      <c r="E2" s="130" t="s">
        <v>82</v>
      </c>
      <c r="F2" s="130"/>
      <c r="G2" s="131"/>
    </row>
    <row r="3" spans="1:7" x14ac:dyDescent="0.25">
      <c r="E3" s="130" t="s">
        <v>17</v>
      </c>
      <c r="F3" s="130"/>
      <c r="G3" s="131"/>
    </row>
    <row r="5" spans="1:7" x14ac:dyDescent="0.25">
      <c r="A5" s="130" t="s">
        <v>18</v>
      </c>
      <c r="B5" s="130"/>
      <c r="C5" s="130"/>
      <c r="D5" s="130"/>
      <c r="E5" s="130"/>
      <c r="F5" s="130"/>
    </row>
    <row r="6" spans="1:7" x14ac:dyDescent="0.25">
      <c r="A6" s="130" t="s">
        <v>94</v>
      </c>
      <c r="B6" s="130"/>
      <c r="C6" s="130"/>
      <c r="D6" s="130"/>
      <c r="E6" s="130"/>
      <c r="F6" s="130"/>
    </row>
    <row r="7" spans="1:7" ht="14.25" customHeight="1" x14ac:dyDescent="0.25">
      <c r="A7" s="37"/>
      <c r="B7" s="37"/>
      <c r="C7" s="37"/>
      <c r="D7" s="37"/>
      <c r="E7" s="37"/>
      <c r="F7" s="37"/>
    </row>
    <row r="8" spans="1:7" ht="21.75" customHeight="1" x14ac:dyDescent="0.25">
      <c r="A8" s="1"/>
      <c r="B8" s="2" t="s">
        <v>19</v>
      </c>
      <c r="C8" s="3"/>
      <c r="D8" s="15" t="e">
        <f>#REF!+#REF!</f>
        <v>#REF!</v>
      </c>
      <c r="E8" s="4"/>
      <c r="F8" s="4"/>
      <c r="G8" s="79">
        <v>17</v>
      </c>
    </row>
    <row r="9" spans="1:7" ht="14.25" customHeight="1" x14ac:dyDescent="0.25">
      <c r="A9" s="1"/>
      <c r="B9" s="38" t="s">
        <v>54</v>
      </c>
      <c r="C9" s="5"/>
      <c r="D9" s="16"/>
      <c r="E9" s="6"/>
      <c r="F9" s="6"/>
      <c r="G9" s="39">
        <v>5894.7</v>
      </c>
    </row>
    <row r="10" spans="1:7" ht="19.5" customHeight="1" x14ac:dyDescent="0.25">
      <c r="A10" s="1"/>
      <c r="B10" s="38" t="s">
        <v>69</v>
      </c>
      <c r="C10" s="5"/>
      <c r="D10" s="16"/>
      <c r="E10" s="6"/>
      <c r="F10" s="6"/>
      <c r="G10" s="50">
        <v>92501</v>
      </c>
    </row>
    <row r="11" spans="1:7" x14ac:dyDescent="0.25">
      <c r="A11" s="1"/>
      <c r="B11" s="38" t="s">
        <v>20</v>
      </c>
      <c r="C11" s="5"/>
      <c r="D11" s="16"/>
      <c r="E11" s="6"/>
      <c r="F11" s="6"/>
      <c r="G11" s="39">
        <v>1242257.4500000002</v>
      </c>
    </row>
    <row r="12" spans="1:7" ht="13.5" customHeight="1" x14ac:dyDescent="0.25">
      <c r="A12" s="1"/>
      <c r="B12" s="38" t="s">
        <v>21</v>
      </c>
      <c r="C12" s="5"/>
      <c r="D12" s="16"/>
      <c r="E12" s="6"/>
      <c r="F12" s="6"/>
      <c r="G12" s="39">
        <v>1205435.8600000001</v>
      </c>
    </row>
    <row r="13" spans="1:7" x14ac:dyDescent="0.25">
      <c r="A13" s="1"/>
      <c r="B13" s="38" t="s">
        <v>93</v>
      </c>
      <c r="C13" s="5"/>
      <c r="D13" s="16"/>
      <c r="E13" s="6"/>
      <c r="F13" s="6"/>
      <c r="G13" s="39">
        <v>129322.46</v>
      </c>
    </row>
    <row r="14" spans="1:7" ht="14.25" customHeight="1" x14ac:dyDescent="0.35">
      <c r="A14" s="7"/>
      <c r="B14" s="18" t="s">
        <v>0</v>
      </c>
      <c r="C14" s="4"/>
      <c r="D14" s="17">
        <v>331.7</v>
      </c>
      <c r="E14" s="8"/>
      <c r="F14" s="36"/>
      <c r="G14" s="39">
        <v>529.5</v>
      </c>
    </row>
    <row r="15" spans="1:7" ht="17.25" customHeight="1" thickBot="1" x14ac:dyDescent="0.4">
      <c r="A15" s="7"/>
      <c r="B15" s="13" t="s">
        <v>15</v>
      </c>
      <c r="C15" s="4"/>
      <c r="D15" s="14"/>
      <c r="E15" s="14"/>
      <c r="F15" s="9"/>
      <c r="G15" s="40">
        <v>12</v>
      </c>
    </row>
    <row r="16" spans="1:7" ht="15" customHeight="1" x14ac:dyDescent="0.25">
      <c r="A16" s="133" t="s">
        <v>1</v>
      </c>
      <c r="B16" s="135" t="s">
        <v>2</v>
      </c>
      <c r="C16" s="137" t="s">
        <v>22</v>
      </c>
      <c r="D16" s="132" t="s">
        <v>24</v>
      </c>
      <c r="E16" s="128" t="s">
        <v>23</v>
      </c>
      <c r="F16" s="132" t="s">
        <v>25</v>
      </c>
      <c r="G16" s="41" t="s">
        <v>26</v>
      </c>
    </row>
    <row r="17" spans="1:7" x14ac:dyDescent="0.25">
      <c r="A17" s="134"/>
      <c r="B17" s="136"/>
      <c r="C17" s="128"/>
      <c r="D17" s="132"/>
      <c r="E17" s="129"/>
      <c r="F17" s="132"/>
      <c r="G17" s="41" t="s">
        <v>27</v>
      </c>
    </row>
    <row r="18" spans="1:7" ht="25.5" x14ac:dyDescent="0.25">
      <c r="A18" s="29">
        <v>1</v>
      </c>
      <c r="B18" s="42" t="s">
        <v>3</v>
      </c>
      <c r="C18" s="20"/>
      <c r="D18" s="21"/>
      <c r="E18" s="22"/>
      <c r="F18" s="49"/>
      <c r="G18" s="74">
        <v>183914.63999999998</v>
      </c>
    </row>
    <row r="19" spans="1:7" x14ac:dyDescent="0.25">
      <c r="A19" s="30"/>
      <c r="B19" s="47" t="s">
        <v>29</v>
      </c>
      <c r="C19" s="20" t="s">
        <v>28</v>
      </c>
      <c r="D19" s="21">
        <v>5894.7</v>
      </c>
      <c r="E19" s="54">
        <v>2.6</v>
      </c>
      <c r="F19" s="52">
        <v>12</v>
      </c>
      <c r="G19" s="75">
        <v>183914.63999999998</v>
      </c>
    </row>
    <row r="20" spans="1:7" ht="17.25" hidden="1" customHeight="1" x14ac:dyDescent="0.25">
      <c r="A20" s="31"/>
      <c r="B20" s="48" t="s">
        <v>70</v>
      </c>
      <c r="C20" s="24" t="s">
        <v>55</v>
      </c>
      <c r="D20" s="21">
        <v>5894.7</v>
      </c>
      <c r="E20" s="54">
        <v>0.68</v>
      </c>
      <c r="F20" s="52">
        <v>12</v>
      </c>
      <c r="G20" s="76">
        <v>0</v>
      </c>
    </row>
    <row r="21" spans="1:7" ht="25.5" customHeight="1" x14ac:dyDescent="0.25">
      <c r="A21" s="31" t="s">
        <v>4</v>
      </c>
      <c r="B21" s="43" t="s">
        <v>30</v>
      </c>
      <c r="C21" s="24"/>
      <c r="D21" s="21"/>
      <c r="E21" s="54"/>
      <c r="F21" s="52"/>
      <c r="G21" s="77">
        <v>69313.215400000001</v>
      </c>
    </row>
    <row r="22" spans="1:7" ht="18" customHeight="1" x14ac:dyDescent="0.25">
      <c r="A22" s="31"/>
      <c r="B22" s="48" t="s">
        <v>31</v>
      </c>
      <c r="C22" s="24" t="s">
        <v>52</v>
      </c>
      <c r="D22" s="52">
        <v>235</v>
      </c>
      <c r="E22" s="54">
        <v>7</v>
      </c>
      <c r="F22" s="53">
        <v>12</v>
      </c>
      <c r="G22" s="120">
        <v>19740</v>
      </c>
    </row>
    <row r="23" spans="1:7" ht="18.75" customHeight="1" x14ac:dyDescent="0.25">
      <c r="A23" s="31"/>
      <c r="B23" s="48" t="s">
        <v>32</v>
      </c>
      <c r="C23" s="24" t="s">
        <v>53</v>
      </c>
      <c r="D23" s="119">
        <v>1205435.8600000001</v>
      </c>
      <c r="E23" s="54">
        <v>0.04</v>
      </c>
      <c r="F23" s="53">
        <v>1</v>
      </c>
      <c r="G23" s="120">
        <v>48217.434400000006</v>
      </c>
    </row>
    <row r="24" spans="1:7" ht="18.75" customHeight="1" x14ac:dyDescent="0.25">
      <c r="A24" s="31"/>
      <c r="B24" s="48" t="s">
        <v>85</v>
      </c>
      <c r="C24" s="24" t="s">
        <v>55</v>
      </c>
      <c r="D24" s="21">
        <v>5894.7</v>
      </c>
      <c r="E24" s="54">
        <v>0.23</v>
      </c>
      <c r="F24" s="53">
        <v>1</v>
      </c>
      <c r="G24" s="121">
        <v>1355.7809999999999</v>
      </c>
    </row>
    <row r="25" spans="1:7" ht="18.75" customHeight="1" x14ac:dyDescent="0.25">
      <c r="A25" s="31" t="s">
        <v>5</v>
      </c>
      <c r="B25" s="44" t="s">
        <v>33</v>
      </c>
      <c r="C25" s="51"/>
      <c r="D25" s="21"/>
      <c r="E25" s="54"/>
      <c r="F25" s="53"/>
      <c r="G25" s="77">
        <v>123891.15999999999</v>
      </c>
    </row>
    <row r="26" spans="1:7" ht="20.25" customHeight="1" x14ac:dyDescent="0.25">
      <c r="A26" s="31"/>
      <c r="B26" s="67" t="s">
        <v>60</v>
      </c>
      <c r="C26" s="24" t="s">
        <v>28</v>
      </c>
      <c r="D26" s="21">
        <v>120</v>
      </c>
      <c r="E26" s="54">
        <v>35</v>
      </c>
      <c r="F26" s="53">
        <v>1</v>
      </c>
      <c r="G26" s="120">
        <v>4200</v>
      </c>
    </row>
    <row r="27" spans="1:7" ht="20.25" customHeight="1" x14ac:dyDescent="0.25">
      <c r="A27" s="31"/>
      <c r="B27" s="67" t="s">
        <v>75</v>
      </c>
      <c r="C27" s="24" t="s">
        <v>57</v>
      </c>
      <c r="D27" s="52">
        <v>1</v>
      </c>
      <c r="E27" s="54">
        <v>6000</v>
      </c>
      <c r="F27" s="53" t="s">
        <v>76</v>
      </c>
      <c r="G27" s="120">
        <v>6000</v>
      </c>
    </row>
    <row r="28" spans="1:7" ht="20.25" customHeight="1" x14ac:dyDescent="0.25">
      <c r="A28" s="31"/>
      <c r="B28" s="67" t="s">
        <v>77</v>
      </c>
      <c r="C28" s="51" t="s">
        <v>55</v>
      </c>
      <c r="D28" s="52">
        <v>2</v>
      </c>
      <c r="E28" s="54">
        <v>3123.53</v>
      </c>
      <c r="F28" s="54" t="s">
        <v>71</v>
      </c>
      <c r="G28" s="120">
        <v>3123.53</v>
      </c>
    </row>
    <row r="29" spans="1:7" ht="20.25" customHeight="1" x14ac:dyDescent="0.25">
      <c r="A29" s="31"/>
      <c r="B29" s="67" t="s">
        <v>83</v>
      </c>
      <c r="C29" s="51" t="s">
        <v>57</v>
      </c>
      <c r="D29" s="52">
        <v>23</v>
      </c>
      <c r="E29" s="54">
        <v>4061.7</v>
      </c>
      <c r="F29" s="54" t="s">
        <v>76</v>
      </c>
      <c r="G29" s="120">
        <v>93419.099999999991</v>
      </c>
    </row>
    <row r="30" spans="1:7" ht="20.25" customHeight="1" x14ac:dyDescent="0.25">
      <c r="A30" s="31"/>
      <c r="B30" s="67" t="s">
        <v>84</v>
      </c>
      <c r="C30" s="51" t="s">
        <v>55</v>
      </c>
      <c r="D30" s="52">
        <v>1</v>
      </c>
      <c r="E30" s="54">
        <v>2648.53</v>
      </c>
      <c r="F30" s="54" t="s">
        <v>76</v>
      </c>
      <c r="G30" s="22">
        <v>2648.53</v>
      </c>
    </row>
    <row r="31" spans="1:7" ht="30" customHeight="1" x14ac:dyDescent="0.25">
      <c r="A31" s="31"/>
      <c r="B31" s="67" t="s">
        <v>89</v>
      </c>
      <c r="C31" s="72" t="s">
        <v>90</v>
      </c>
      <c r="D31" s="52">
        <v>10</v>
      </c>
      <c r="E31" s="54">
        <v>1450</v>
      </c>
      <c r="F31" s="54" t="s">
        <v>76</v>
      </c>
      <c r="G31" s="22">
        <v>14500</v>
      </c>
    </row>
    <row r="32" spans="1:7" ht="25.5" x14ac:dyDescent="0.25">
      <c r="A32" s="31" t="s">
        <v>6</v>
      </c>
      <c r="B32" s="43" t="s">
        <v>38</v>
      </c>
      <c r="C32" s="20"/>
      <c r="D32" s="21"/>
      <c r="E32" s="54"/>
      <c r="F32" s="53"/>
      <c r="G32" s="77">
        <v>109333.28</v>
      </c>
    </row>
    <row r="33" spans="1:7" ht="26.25" hidden="1" customHeight="1" x14ac:dyDescent="0.25">
      <c r="A33" s="31"/>
      <c r="B33" s="71" t="s">
        <v>86</v>
      </c>
      <c r="C33" s="20" t="s">
        <v>28</v>
      </c>
      <c r="D33" s="21">
        <v>5894.7</v>
      </c>
      <c r="E33" s="54">
        <v>0.82</v>
      </c>
      <c r="F33" s="53">
        <v>2</v>
      </c>
      <c r="G33" s="75">
        <v>0</v>
      </c>
    </row>
    <row r="34" spans="1:7" ht="15.75" customHeight="1" x14ac:dyDescent="0.25">
      <c r="A34" s="32"/>
      <c r="B34" s="46" t="s">
        <v>34</v>
      </c>
      <c r="C34" s="72" t="s">
        <v>55</v>
      </c>
      <c r="D34" s="53">
        <v>1</v>
      </c>
      <c r="E34" s="54" t="s">
        <v>71</v>
      </c>
      <c r="F34" s="53">
        <v>12</v>
      </c>
      <c r="G34" s="75">
        <v>16873.439999999999</v>
      </c>
    </row>
    <row r="35" spans="1:7" ht="15.75" customHeight="1" x14ac:dyDescent="0.25">
      <c r="A35" s="32"/>
      <c r="B35" s="46" t="s">
        <v>35</v>
      </c>
      <c r="C35" s="72" t="s">
        <v>55</v>
      </c>
      <c r="D35" s="53">
        <v>1</v>
      </c>
      <c r="E35" s="54" t="s">
        <v>71</v>
      </c>
      <c r="F35" s="53">
        <v>12</v>
      </c>
      <c r="G35" s="75">
        <v>55109.31</v>
      </c>
    </row>
    <row r="36" spans="1:7" ht="13.5" customHeight="1" x14ac:dyDescent="0.25">
      <c r="A36" s="32"/>
      <c r="B36" s="46" t="s">
        <v>36</v>
      </c>
      <c r="C36" s="72" t="s">
        <v>55</v>
      </c>
      <c r="D36" s="53">
        <v>1</v>
      </c>
      <c r="E36" s="54" t="s">
        <v>71</v>
      </c>
      <c r="F36" s="53">
        <v>12</v>
      </c>
      <c r="G36" s="75">
        <v>12530.64</v>
      </c>
    </row>
    <row r="37" spans="1:7" ht="13.5" customHeight="1" x14ac:dyDescent="0.25">
      <c r="A37" s="32"/>
      <c r="B37" s="46" t="s">
        <v>37</v>
      </c>
      <c r="C37" s="72" t="s">
        <v>55</v>
      </c>
      <c r="D37" s="53">
        <v>1</v>
      </c>
      <c r="E37" s="54" t="s">
        <v>71</v>
      </c>
      <c r="F37" s="53">
        <v>12</v>
      </c>
      <c r="G37" s="75">
        <v>21483.11</v>
      </c>
    </row>
    <row r="38" spans="1:7" ht="15" customHeight="1" x14ac:dyDescent="0.25">
      <c r="A38" s="32"/>
      <c r="B38" s="46" t="s">
        <v>14</v>
      </c>
      <c r="C38" s="72" t="s">
        <v>55</v>
      </c>
      <c r="D38" s="53">
        <v>1</v>
      </c>
      <c r="E38" s="54" t="s">
        <v>71</v>
      </c>
      <c r="F38" s="53">
        <v>12</v>
      </c>
      <c r="G38" s="75">
        <v>3336.78</v>
      </c>
    </row>
    <row r="39" spans="1:7" ht="15" customHeight="1" x14ac:dyDescent="0.25">
      <c r="A39" s="31" t="s">
        <v>8</v>
      </c>
      <c r="B39" s="45" t="s">
        <v>13</v>
      </c>
      <c r="C39" s="72" t="s">
        <v>55</v>
      </c>
      <c r="D39" s="21">
        <v>5894.7</v>
      </c>
      <c r="E39" s="54">
        <v>0.73</v>
      </c>
      <c r="F39" s="53">
        <v>6</v>
      </c>
      <c r="G39" s="77">
        <v>25818.785999999996</v>
      </c>
    </row>
    <row r="40" spans="1:7" ht="15" customHeight="1" x14ac:dyDescent="0.25">
      <c r="A40" s="31" t="s">
        <v>87</v>
      </c>
      <c r="B40" s="45" t="s">
        <v>13</v>
      </c>
      <c r="C40" s="72" t="s">
        <v>55</v>
      </c>
      <c r="D40" s="21">
        <v>5894.7</v>
      </c>
      <c r="E40" s="54">
        <v>0.78</v>
      </c>
      <c r="F40" s="53">
        <v>6</v>
      </c>
      <c r="G40" s="77">
        <v>27587.196</v>
      </c>
    </row>
    <row r="41" spans="1:7" ht="18" customHeight="1" x14ac:dyDescent="0.25">
      <c r="A41" s="31" t="s">
        <v>9</v>
      </c>
      <c r="B41" s="45" t="s">
        <v>10</v>
      </c>
      <c r="C41" s="72" t="s">
        <v>92</v>
      </c>
      <c r="D41" s="21">
        <v>507.4</v>
      </c>
      <c r="E41" s="54">
        <v>119.5</v>
      </c>
      <c r="F41" s="53">
        <v>1</v>
      </c>
      <c r="G41" s="77">
        <v>60632.95</v>
      </c>
    </row>
    <row r="42" spans="1:7" ht="15" hidden="1" customHeight="1" x14ac:dyDescent="0.25">
      <c r="A42" s="31"/>
      <c r="B42" s="46" t="s">
        <v>39</v>
      </c>
      <c r="C42" s="72" t="s">
        <v>56</v>
      </c>
      <c r="D42" s="21"/>
      <c r="E42" s="54"/>
      <c r="F42" s="53"/>
      <c r="G42" s="75">
        <v>0</v>
      </c>
    </row>
    <row r="43" spans="1:7" ht="15" hidden="1" customHeight="1" x14ac:dyDescent="0.25">
      <c r="A43" s="31"/>
      <c r="B43" s="46" t="s">
        <v>40</v>
      </c>
      <c r="C43" s="72" t="s">
        <v>59</v>
      </c>
      <c r="D43" s="21"/>
      <c r="E43" s="54"/>
      <c r="F43" s="53"/>
      <c r="G43" s="75">
        <v>0</v>
      </c>
    </row>
    <row r="44" spans="1:7" ht="23.25" customHeight="1" x14ac:dyDescent="0.25">
      <c r="A44" s="31" t="s">
        <v>78</v>
      </c>
      <c r="B44" s="45" t="s">
        <v>41</v>
      </c>
      <c r="C44" s="72"/>
      <c r="D44" s="21"/>
      <c r="E44" s="54"/>
      <c r="F44" s="53"/>
      <c r="G44" s="77">
        <v>7400.35</v>
      </c>
    </row>
    <row r="45" spans="1:7" ht="19.5" customHeight="1" x14ac:dyDescent="0.25">
      <c r="A45" s="31"/>
      <c r="B45" s="46" t="s">
        <v>80</v>
      </c>
      <c r="C45" s="72" t="s">
        <v>57</v>
      </c>
      <c r="D45" s="52">
        <v>2</v>
      </c>
      <c r="E45" s="54">
        <v>991.63</v>
      </c>
      <c r="F45" s="53">
        <v>1</v>
      </c>
      <c r="G45" s="75">
        <v>1983.26</v>
      </c>
    </row>
    <row r="46" spans="1:7" ht="19.5" customHeight="1" x14ac:dyDescent="0.25">
      <c r="A46" s="31"/>
      <c r="B46" s="46" t="s">
        <v>42</v>
      </c>
      <c r="C46" s="72" t="s">
        <v>57</v>
      </c>
      <c r="D46" s="52">
        <v>118</v>
      </c>
      <c r="E46" s="54">
        <v>13.68</v>
      </c>
      <c r="F46" s="53">
        <v>2</v>
      </c>
      <c r="G46" s="75">
        <v>3228.48</v>
      </c>
    </row>
    <row r="47" spans="1:7" ht="19.5" customHeight="1" x14ac:dyDescent="0.25">
      <c r="A47" s="31"/>
      <c r="B47" s="46" t="s">
        <v>98</v>
      </c>
      <c r="C47" s="72" t="s">
        <v>57</v>
      </c>
      <c r="D47" s="52">
        <v>1</v>
      </c>
      <c r="E47" s="54">
        <v>205.35</v>
      </c>
      <c r="F47" s="53">
        <v>1</v>
      </c>
      <c r="G47" s="75">
        <v>205.35</v>
      </c>
    </row>
    <row r="48" spans="1:7" ht="19.5" customHeight="1" x14ac:dyDescent="0.25">
      <c r="A48" s="31"/>
      <c r="B48" s="46" t="s">
        <v>99</v>
      </c>
      <c r="C48" s="72" t="s">
        <v>55</v>
      </c>
      <c r="D48" s="52">
        <v>2</v>
      </c>
      <c r="E48" s="54">
        <v>991.63</v>
      </c>
      <c r="F48" s="53">
        <v>1</v>
      </c>
      <c r="G48" s="75">
        <v>1983.26</v>
      </c>
    </row>
    <row r="49" spans="1:7" ht="15" customHeight="1" x14ac:dyDescent="0.25">
      <c r="A49" s="31" t="s">
        <v>79</v>
      </c>
      <c r="B49" s="42" t="s">
        <v>43</v>
      </c>
      <c r="C49" s="72" t="s">
        <v>55</v>
      </c>
      <c r="D49" s="21">
        <v>5894.7</v>
      </c>
      <c r="E49" s="54">
        <v>0.13</v>
      </c>
      <c r="F49" s="53">
        <v>12</v>
      </c>
      <c r="G49" s="77">
        <v>9195.732</v>
      </c>
    </row>
    <row r="50" spans="1:7" ht="15" customHeight="1" x14ac:dyDescent="0.25">
      <c r="A50" s="31" t="s">
        <v>11</v>
      </c>
      <c r="B50" s="45" t="s">
        <v>7</v>
      </c>
      <c r="C50" s="20"/>
      <c r="D50" s="21"/>
      <c r="E50" s="54"/>
      <c r="F50" s="53"/>
      <c r="G50" s="77">
        <v>41523.39</v>
      </c>
    </row>
    <row r="51" spans="1:7" ht="16.5" hidden="1" customHeight="1" x14ac:dyDescent="0.25">
      <c r="A51" s="31"/>
      <c r="B51" s="46" t="s">
        <v>44</v>
      </c>
      <c r="C51" s="20" t="s">
        <v>58</v>
      </c>
      <c r="D51" s="21">
        <v>529.5</v>
      </c>
      <c r="E51" s="54">
        <v>0</v>
      </c>
      <c r="F51" s="53">
        <v>1</v>
      </c>
      <c r="G51" s="75">
        <v>0</v>
      </c>
    </row>
    <row r="52" spans="1:7" ht="16.5" customHeight="1" x14ac:dyDescent="0.25">
      <c r="A52" s="31"/>
      <c r="B52" s="46" t="s">
        <v>73</v>
      </c>
      <c r="C52" s="20" t="s">
        <v>28</v>
      </c>
      <c r="D52" s="21">
        <v>529.5</v>
      </c>
      <c r="E52" s="54">
        <v>13.36</v>
      </c>
      <c r="F52" s="53">
        <v>11</v>
      </c>
      <c r="G52" s="75">
        <v>33040.800000000003</v>
      </c>
    </row>
    <row r="53" spans="1:7" ht="16.5" customHeight="1" x14ac:dyDescent="0.25">
      <c r="A53" s="31"/>
      <c r="B53" s="46" t="s">
        <v>74</v>
      </c>
      <c r="C53" s="20" t="s">
        <v>28</v>
      </c>
      <c r="D53" s="21">
        <v>529.5</v>
      </c>
      <c r="E53" s="54">
        <v>1.78</v>
      </c>
      <c r="F53" s="53">
        <v>9</v>
      </c>
      <c r="G53" s="75">
        <v>8482.59</v>
      </c>
    </row>
    <row r="54" spans="1:7" ht="15" customHeight="1" x14ac:dyDescent="0.25">
      <c r="A54" s="68" t="s">
        <v>12</v>
      </c>
      <c r="B54" s="58" t="s">
        <v>64</v>
      </c>
      <c r="C54" s="20"/>
      <c r="D54" s="21"/>
      <c r="E54" s="54"/>
      <c r="F54" s="53"/>
      <c r="G54" s="77">
        <v>187423.68</v>
      </c>
    </row>
    <row r="55" spans="1:7" ht="13.5" customHeight="1" x14ac:dyDescent="0.25">
      <c r="A55" s="33"/>
      <c r="B55" s="46" t="s">
        <v>45</v>
      </c>
      <c r="C55" s="20" t="s">
        <v>58</v>
      </c>
      <c r="D55" s="21">
        <v>1429</v>
      </c>
      <c r="E55" s="54">
        <v>4.5</v>
      </c>
      <c r="F55" s="53">
        <v>12</v>
      </c>
      <c r="G55" s="75">
        <v>77166</v>
      </c>
    </row>
    <row r="56" spans="1:7" ht="0.75" hidden="1" customHeight="1" x14ac:dyDescent="0.25">
      <c r="A56" s="30"/>
      <c r="B56" s="46" t="s">
        <v>46</v>
      </c>
      <c r="C56" s="20" t="s">
        <v>58</v>
      </c>
      <c r="D56" s="21"/>
      <c r="E56" s="54">
        <v>1.82</v>
      </c>
      <c r="F56" s="53"/>
      <c r="G56" s="75">
        <v>0</v>
      </c>
    </row>
    <row r="57" spans="1:7" ht="28.5" hidden="1" customHeight="1" x14ac:dyDescent="0.25">
      <c r="A57" s="30"/>
      <c r="B57" s="47" t="s">
        <v>61</v>
      </c>
      <c r="C57" s="20" t="s">
        <v>28</v>
      </c>
      <c r="D57" s="21"/>
      <c r="E57" s="54">
        <v>12.58</v>
      </c>
      <c r="F57" s="53">
        <v>3</v>
      </c>
      <c r="G57" s="75">
        <v>0</v>
      </c>
    </row>
    <row r="58" spans="1:7" ht="19.5" customHeight="1" x14ac:dyDescent="0.25">
      <c r="A58" s="61"/>
      <c r="B58" s="62" t="s">
        <v>81</v>
      </c>
      <c r="C58" s="73" t="s">
        <v>28</v>
      </c>
      <c r="D58" s="63">
        <v>454</v>
      </c>
      <c r="E58" s="56">
        <v>1.5</v>
      </c>
      <c r="F58" s="64">
        <v>2</v>
      </c>
      <c r="G58" s="78">
        <v>1362</v>
      </c>
    </row>
    <row r="59" spans="1:7" ht="19.5" customHeight="1" x14ac:dyDescent="0.25">
      <c r="A59" s="30"/>
      <c r="B59" s="47" t="s">
        <v>65</v>
      </c>
      <c r="C59" s="20" t="s">
        <v>57</v>
      </c>
      <c r="D59" s="53">
        <v>1</v>
      </c>
      <c r="E59" s="21">
        <v>530</v>
      </c>
      <c r="F59" s="53">
        <v>12</v>
      </c>
      <c r="G59" s="75">
        <v>6360</v>
      </c>
    </row>
    <row r="60" spans="1:7" ht="18.75" customHeight="1" x14ac:dyDescent="0.25">
      <c r="A60" s="30"/>
      <c r="B60" s="47" t="s">
        <v>62</v>
      </c>
      <c r="C60" s="20" t="s">
        <v>55</v>
      </c>
      <c r="D60" s="53">
        <v>1</v>
      </c>
      <c r="E60" s="21">
        <v>10600</v>
      </c>
      <c r="F60" s="53">
        <v>1</v>
      </c>
      <c r="G60" s="75">
        <v>10600</v>
      </c>
    </row>
    <row r="61" spans="1:7" ht="30" customHeight="1" x14ac:dyDescent="0.25">
      <c r="A61" s="30"/>
      <c r="B61" s="47" t="s">
        <v>88</v>
      </c>
      <c r="C61" s="20" t="s">
        <v>28</v>
      </c>
      <c r="D61" s="21">
        <v>6916</v>
      </c>
      <c r="E61" s="21">
        <v>0.92</v>
      </c>
      <c r="F61" s="53">
        <v>6</v>
      </c>
      <c r="G61" s="78">
        <v>38176.32</v>
      </c>
    </row>
    <row r="62" spans="1:7" ht="30" customHeight="1" x14ac:dyDescent="0.25">
      <c r="A62" s="30"/>
      <c r="B62" s="47" t="s">
        <v>88</v>
      </c>
      <c r="C62" s="20" t="s">
        <v>28</v>
      </c>
      <c r="D62" s="21">
        <v>6916</v>
      </c>
      <c r="E62" s="21">
        <v>1.82</v>
      </c>
      <c r="F62" s="53">
        <v>3</v>
      </c>
      <c r="G62" s="78">
        <v>37761.360000000001</v>
      </c>
    </row>
    <row r="63" spans="1:7" ht="18.75" customHeight="1" x14ac:dyDescent="0.25">
      <c r="A63" s="30"/>
      <c r="B63" s="47" t="s">
        <v>72</v>
      </c>
      <c r="C63" s="20" t="s">
        <v>28</v>
      </c>
      <c r="D63" s="21">
        <v>3000</v>
      </c>
      <c r="E63" s="21">
        <v>2.5</v>
      </c>
      <c r="F63" s="53">
        <v>1</v>
      </c>
      <c r="G63" s="78">
        <v>7500</v>
      </c>
    </row>
    <row r="64" spans="1:7" ht="18.75" customHeight="1" x14ac:dyDescent="0.25">
      <c r="A64" s="30"/>
      <c r="B64" s="47" t="s">
        <v>91</v>
      </c>
      <c r="C64" s="20" t="s">
        <v>90</v>
      </c>
      <c r="D64" s="21">
        <v>10</v>
      </c>
      <c r="E64" s="21">
        <v>600</v>
      </c>
      <c r="F64" s="53">
        <v>1</v>
      </c>
      <c r="G64" s="78">
        <v>6000</v>
      </c>
    </row>
    <row r="65" spans="1:10" ht="18.75" customHeight="1" x14ac:dyDescent="0.25">
      <c r="A65" s="30"/>
      <c r="B65" s="47" t="s">
        <v>95</v>
      </c>
      <c r="C65" s="20" t="s">
        <v>28</v>
      </c>
      <c r="D65" s="21">
        <v>599.20000000000005</v>
      </c>
      <c r="E65" s="21">
        <v>2.5</v>
      </c>
      <c r="F65" s="53">
        <v>1</v>
      </c>
      <c r="G65" s="78">
        <v>1498</v>
      </c>
    </row>
    <row r="66" spans="1:10" ht="18.75" customHeight="1" x14ac:dyDescent="0.25">
      <c r="A66" s="30"/>
      <c r="B66" s="47" t="s">
        <v>96</v>
      </c>
      <c r="C66" s="20" t="s">
        <v>97</v>
      </c>
      <c r="D66" s="21">
        <v>0.5</v>
      </c>
      <c r="E66" s="21">
        <v>2000</v>
      </c>
      <c r="F66" s="53">
        <v>1</v>
      </c>
      <c r="G66" s="78">
        <v>1000</v>
      </c>
    </row>
    <row r="67" spans="1:10" ht="27.75" customHeight="1" x14ac:dyDescent="0.25">
      <c r="A67" s="65"/>
      <c r="B67" s="66" t="s">
        <v>47</v>
      </c>
      <c r="C67" s="25"/>
      <c r="D67" s="25"/>
      <c r="E67" s="25"/>
      <c r="F67" s="25"/>
      <c r="G67" s="60">
        <v>846034.37939999998</v>
      </c>
    </row>
    <row r="68" spans="1:10" x14ac:dyDescent="0.25">
      <c r="A68" s="12"/>
      <c r="B68" s="35" t="s">
        <v>49</v>
      </c>
      <c r="C68" s="26" t="s">
        <v>63</v>
      </c>
      <c r="D68" s="57">
        <v>9340</v>
      </c>
      <c r="E68" s="57">
        <v>4.8</v>
      </c>
      <c r="F68" s="53"/>
      <c r="G68" s="55">
        <v>43760</v>
      </c>
    </row>
    <row r="69" spans="1:10" x14ac:dyDescent="0.25">
      <c r="A69" s="12"/>
      <c r="B69" s="34" t="s">
        <v>48</v>
      </c>
      <c r="C69" s="26"/>
      <c r="D69" s="21">
        <v>5894.7</v>
      </c>
      <c r="E69" s="57">
        <v>0.05</v>
      </c>
      <c r="F69" s="27"/>
      <c r="G69" s="59">
        <v>3469.74</v>
      </c>
    </row>
    <row r="70" spans="1:10" x14ac:dyDescent="0.25">
      <c r="A70" s="12"/>
      <c r="B70" s="34" t="s">
        <v>50</v>
      </c>
      <c r="C70" s="26"/>
      <c r="D70" s="21">
        <v>5894.7</v>
      </c>
      <c r="E70" s="57">
        <v>0.21</v>
      </c>
      <c r="F70" s="27"/>
      <c r="G70" s="59">
        <v>14902.62</v>
      </c>
    </row>
    <row r="71" spans="1:10" x14ac:dyDescent="0.25">
      <c r="A71" s="12"/>
      <c r="B71" s="12" t="s">
        <v>66</v>
      </c>
      <c r="C71" s="28"/>
      <c r="D71" s="11"/>
      <c r="E71" s="28"/>
      <c r="F71" s="28"/>
      <c r="G71" s="23">
        <v>908166.73939999996</v>
      </c>
    </row>
    <row r="72" spans="1:10" x14ac:dyDescent="0.25">
      <c r="A72" s="12"/>
      <c r="B72" s="19" t="s">
        <v>67</v>
      </c>
      <c r="C72" s="28"/>
      <c r="D72" s="11"/>
      <c r="E72" s="28"/>
      <c r="F72" s="28"/>
      <c r="G72" s="70"/>
    </row>
    <row r="73" spans="1:10" x14ac:dyDescent="0.25">
      <c r="B73" s="122" t="s">
        <v>51</v>
      </c>
      <c r="C73" s="122"/>
      <c r="D73" s="122"/>
      <c r="E73" s="123"/>
      <c r="F73" s="124"/>
      <c r="G73" s="69">
        <v>1205435.8600000001</v>
      </c>
      <c r="J73" s="10"/>
    </row>
    <row r="74" spans="1:10" x14ac:dyDescent="0.25">
      <c r="B74" s="125" t="s">
        <v>141</v>
      </c>
      <c r="C74" s="34"/>
      <c r="D74" s="34"/>
      <c r="E74" s="34"/>
      <c r="F74" s="126"/>
      <c r="G74" s="23">
        <v>524653.38</v>
      </c>
    </row>
    <row r="75" spans="1:10" x14ac:dyDescent="0.25">
      <c r="B75" s="143" t="s">
        <v>142</v>
      </c>
      <c r="C75" s="127"/>
      <c r="D75" s="127"/>
      <c r="E75" s="127"/>
      <c r="F75" s="127"/>
      <c r="G75" s="23">
        <v>905978.13</v>
      </c>
    </row>
    <row r="76" spans="1:10" x14ac:dyDescent="0.25">
      <c r="B76" s="144" t="s">
        <v>143</v>
      </c>
      <c r="C76" s="11"/>
      <c r="D76" s="11"/>
      <c r="E76" s="11"/>
      <c r="F76" s="11"/>
      <c r="G76" s="145">
        <v>225195</v>
      </c>
    </row>
    <row r="79" spans="1:10" x14ac:dyDescent="0.25">
      <c r="B79" t="s">
        <v>68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H10" sqref="H10"/>
    </sheetView>
  </sheetViews>
  <sheetFormatPr defaultRowHeight="15" x14ac:dyDescent="0.25"/>
  <cols>
    <col min="1" max="1" width="3.42578125" style="80" customWidth="1"/>
    <col min="2" max="2" width="28.7109375" style="80" customWidth="1"/>
    <col min="3" max="3" width="32.28515625" style="80" customWidth="1"/>
    <col min="4" max="4" width="10.7109375" style="80" customWidth="1"/>
    <col min="5" max="5" width="8" style="80" customWidth="1"/>
    <col min="6" max="6" width="10.140625" style="80" customWidth="1"/>
    <col min="7" max="8" width="13.28515625" style="80" bestFit="1" customWidth="1"/>
    <col min="9" max="16384" width="9.140625" style="80"/>
  </cols>
  <sheetData>
    <row r="1" spans="1:8" x14ac:dyDescent="0.25">
      <c r="C1" s="139" t="s">
        <v>16</v>
      </c>
      <c r="D1" s="139"/>
      <c r="E1" s="139"/>
      <c r="F1"/>
    </row>
    <row r="2" spans="1:8" x14ac:dyDescent="0.25">
      <c r="C2" s="140" t="s">
        <v>100</v>
      </c>
      <c r="D2" s="140"/>
      <c r="E2" s="140"/>
      <c r="F2"/>
    </row>
    <row r="3" spans="1:8" x14ac:dyDescent="0.25">
      <c r="C3" s="140" t="s">
        <v>101</v>
      </c>
      <c r="D3" s="140"/>
      <c r="E3" s="140"/>
      <c r="F3"/>
    </row>
    <row r="4" spans="1:8" x14ac:dyDescent="0.25">
      <c r="B4" s="141" t="s">
        <v>102</v>
      </c>
      <c r="C4" s="141"/>
      <c r="D4" s="141"/>
      <c r="E4" s="141"/>
      <c r="F4" s="141"/>
    </row>
    <row r="5" spans="1:8" x14ac:dyDescent="0.25">
      <c r="B5" s="141" t="s">
        <v>103</v>
      </c>
      <c r="C5" s="141"/>
      <c r="D5" s="141"/>
      <c r="E5" s="141"/>
      <c r="F5" s="81"/>
    </row>
    <row r="6" spans="1:8" x14ac:dyDescent="0.25">
      <c r="B6" s="82" t="s">
        <v>104</v>
      </c>
      <c r="C6" s="82"/>
      <c r="D6" s="83"/>
      <c r="E6" s="84"/>
      <c r="F6" s="84">
        <v>5894.7</v>
      </c>
    </row>
    <row r="7" spans="1:8" x14ac:dyDescent="0.25">
      <c r="B7" s="85" t="s">
        <v>105</v>
      </c>
      <c r="C7" s="85"/>
      <c r="D7" s="86"/>
      <c r="E7" s="87"/>
      <c r="F7" s="87">
        <v>17</v>
      </c>
      <c r="G7" s="88"/>
      <c r="H7" s="88"/>
    </row>
    <row r="8" spans="1:8" x14ac:dyDescent="0.25">
      <c r="B8" s="82" t="s">
        <v>106</v>
      </c>
      <c r="C8" s="89"/>
      <c r="D8" s="90"/>
      <c r="E8" s="91"/>
      <c r="F8" s="91">
        <v>12</v>
      </c>
    </row>
    <row r="9" spans="1:8" ht="22.5" x14ac:dyDescent="0.25">
      <c r="A9" s="92" t="s">
        <v>107</v>
      </c>
      <c r="B9" s="92" t="s">
        <v>108</v>
      </c>
      <c r="C9" s="92" t="s">
        <v>109</v>
      </c>
      <c r="D9" s="93" t="s">
        <v>110</v>
      </c>
      <c r="E9" s="93" t="s">
        <v>111</v>
      </c>
      <c r="F9" s="94" t="s">
        <v>112</v>
      </c>
    </row>
    <row r="10" spans="1:8" ht="33.75" x14ac:dyDescent="0.25">
      <c r="A10" s="92">
        <v>1</v>
      </c>
      <c r="B10" s="94" t="s">
        <v>113</v>
      </c>
      <c r="C10" s="95" t="s">
        <v>114</v>
      </c>
      <c r="D10" s="94" t="s">
        <v>115</v>
      </c>
      <c r="E10" s="96">
        <v>3.4</v>
      </c>
      <c r="F10" s="97">
        <f>E10*F6*F8</f>
        <v>240503.76</v>
      </c>
      <c r="H10" s="88"/>
    </row>
    <row r="11" spans="1:8" ht="24" x14ac:dyDescent="0.25">
      <c r="A11" s="92">
        <v>2</v>
      </c>
      <c r="B11" s="98" t="s">
        <v>116</v>
      </c>
      <c r="C11" s="95" t="s">
        <v>117</v>
      </c>
      <c r="D11" s="94" t="s">
        <v>115</v>
      </c>
      <c r="E11" s="99">
        <v>1.54</v>
      </c>
      <c r="F11" s="97">
        <f>E11*F6*F8</f>
        <v>108934.056</v>
      </c>
    </row>
    <row r="12" spans="1:8" ht="33.75" x14ac:dyDescent="0.25">
      <c r="A12" s="92">
        <v>3</v>
      </c>
      <c r="B12" s="95" t="s">
        <v>118</v>
      </c>
      <c r="C12" s="95" t="s">
        <v>119</v>
      </c>
      <c r="D12" s="94" t="s">
        <v>115</v>
      </c>
      <c r="E12" s="100">
        <f>2.347+0.55</f>
        <v>2.8970000000000002</v>
      </c>
      <c r="F12" s="97">
        <f>E12*F6*F8</f>
        <v>204923.35080000001</v>
      </c>
      <c r="G12" s="88"/>
      <c r="H12" s="88"/>
    </row>
    <row r="13" spans="1:8" ht="33.75" x14ac:dyDescent="0.25">
      <c r="A13" s="92">
        <v>4</v>
      </c>
      <c r="B13" s="95" t="s">
        <v>120</v>
      </c>
      <c r="C13" s="95" t="s">
        <v>121</v>
      </c>
      <c r="D13" s="94" t="s">
        <v>115</v>
      </c>
      <c r="E13" s="100">
        <f>2.75</f>
        <v>2.75</v>
      </c>
      <c r="F13" s="97">
        <f>F6*E13*F8</f>
        <v>194525.09999999998</v>
      </c>
      <c r="G13" s="88"/>
    </row>
    <row r="14" spans="1:8" ht="33.75" x14ac:dyDescent="0.25">
      <c r="A14" s="92">
        <v>5</v>
      </c>
      <c r="B14" s="95" t="s">
        <v>122</v>
      </c>
      <c r="C14" s="95" t="s">
        <v>123</v>
      </c>
      <c r="D14" s="94" t="s">
        <v>115</v>
      </c>
      <c r="E14" s="100">
        <v>0.82</v>
      </c>
      <c r="F14" s="97">
        <f>E14*5894.7*12</f>
        <v>58003.847999999998</v>
      </c>
      <c r="G14" s="88"/>
    </row>
    <row r="15" spans="1:8" ht="35.25" x14ac:dyDescent="0.25">
      <c r="A15" s="92">
        <v>6</v>
      </c>
      <c r="B15" s="95" t="s">
        <v>124</v>
      </c>
      <c r="C15" s="95" t="s">
        <v>125</v>
      </c>
      <c r="D15" s="94" t="s">
        <v>115</v>
      </c>
      <c r="E15" s="100">
        <v>0.92</v>
      </c>
      <c r="F15" s="97">
        <f t="shared" ref="F15:F19" si="0">E15*5894.7*12</f>
        <v>65077.487999999998</v>
      </c>
      <c r="G15" s="88"/>
    </row>
    <row r="16" spans="1:8" ht="22.5" x14ac:dyDescent="0.25">
      <c r="A16" s="92">
        <v>7</v>
      </c>
      <c r="B16" s="95" t="s">
        <v>126</v>
      </c>
      <c r="C16" s="95" t="s">
        <v>127</v>
      </c>
      <c r="D16" s="94" t="s">
        <v>115</v>
      </c>
      <c r="E16" s="100">
        <v>0.12</v>
      </c>
      <c r="F16" s="97">
        <f t="shared" si="0"/>
        <v>8488.3679999999986</v>
      </c>
      <c r="G16" s="88"/>
    </row>
    <row r="17" spans="1:9" ht="44.25" customHeight="1" x14ac:dyDescent="0.25">
      <c r="A17" s="92">
        <v>8</v>
      </c>
      <c r="B17" s="95" t="s">
        <v>128</v>
      </c>
      <c r="C17" s="95" t="s">
        <v>129</v>
      </c>
      <c r="D17" s="94" t="s">
        <v>115</v>
      </c>
      <c r="E17" s="100">
        <v>3.13</v>
      </c>
      <c r="F17" s="97">
        <f t="shared" si="0"/>
        <v>221404.932</v>
      </c>
      <c r="G17" s="88"/>
    </row>
    <row r="18" spans="1:9" ht="33.75" x14ac:dyDescent="0.25">
      <c r="A18" s="92">
        <v>9</v>
      </c>
      <c r="B18" s="95" t="s">
        <v>130</v>
      </c>
      <c r="C18" s="95" t="s">
        <v>131</v>
      </c>
      <c r="D18" s="94" t="s">
        <v>115</v>
      </c>
      <c r="E18" s="100">
        <v>1.25</v>
      </c>
      <c r="F18" s="97">
        <f t="shared" si="0"/>
        <v>88420.5</v>
      </c>
      <c r="G18" s="88"/>
    </row>
    <row r="19" spans="1:9" ht="20.25" customHeight="1" x14ac:dyDescent="0.25">
      <c r="A19" s="92">
        <v>10</v>
      </c>
      <c r="B19" s="95" t="s">
        <v>132</v>
      </c>
      <c r="C19" s="95" t="s">
        <v>133</v>
      </c>
      <c r="D19" s="94" t="s">
        <v>115</v>
      </c>
      <c r="E19" s="100">
        <v>0.17</v>
      </c>
      <c r="F19" s="97">
        <f t="shared" si="0"/>
        <v>12025.188</v>
      </c>
      <c r="G19" s="88"/>
    </row>
    <row r="20" spans="1:9" ht="25.5" customHeight="1" x14ac:dyDescent="0.25">
      <c r="A20" s="101"/>
      <c r="B20" s="142" t="s">
        <v>134</v>
      </c>
      <c r="C20" s="142"/>
      <c r="D20" s="102"/>
      <c r="E20" s="103">
        <f>SUM(E10:E19)</f>
        <v>16.997</v>
      </c>
      <c r="F20" s="103">
        <f>SUM(F10:F19)</f>
        <v>1202306.5908000001</v>
      </c>
      <c r="G20" s="88"/>
      <c r="I20" s="88"/>
    </row>
    <row r="21" spans="1:9" ht="21.75" customHeight="1" x14ac:dyDescent="0.25">
      <c r="A21" s="104">
        <v>11</v>
      </c>
      <c r="B21" s="104" t="s">
        <v>135</v>
      </c>
      <c r="C21" s="105"/>
      <c r="D21" s="94" t="s">
        <v>115</v>
      </c>
      <c r="E21" s="106">
        <v>0.05</v>
      </c>
      <c r="F21" s="107">
        <f>E21*F6*F8</f>
        <v>3536.82</v>
      </c>
    </row>
    <row r="22" spans="1:9" x14ac:dyDescent="0.25">
      <c r="A22" s="104">
        <v>12</v>
      </c>
      <c r="B22" s="104" t="s">
        <v>136</v>
      </c>
      <c r="C22" s="107"/>
      <c r="D22" s="94" t="s">
        <v>115</v>
      </c>
      <c r="E22" s="108">
        <v>0.22</v>
      </c>
      <c r="F22" s="107">
        <f>E22*F6*F8</f>
        <v>15562.008000000002</v>
      </c>
    </row>
    <row r="23" spans="1:9" x14ac:dyDescent="0.25">
      <c r="A23" s="104">
        <v>13</v>
      </c>
      <c r="B23" s="104" t="s">
        <v>49</v>
      </c>
      <c r="C23" s="107"/>
      <c r="D23" s="94" t="s">
        <v>115</v>
      </c>
      <c r="E23" s="108">
        <v>0.63</v>
      </c>
      <c r="F23" s="107">
        <f>E23*F6*F8</f>
        <v>44563.932000000001</v>
      </c>
    </row>
    <row r="24" spans="1:9" x14ac:dyDescent="0.25">
      <c r="A24" s="109"/>
      <c r="B24" s="110"/>
      <c r="C24" s="111" t="s">
        <v>137</v>
      </c>
      <c r="D24" s="94" t="s">
        <v>115</v>
      </c>
      <c r="E24" s="108">
        <f>E20+E21+E22+E23</f>
        <v>17.896999999999998</v>
      </c>
      <c r="F24" s="108">
        <f>F20+F21+F22+F23</f>
        <v>1265969.3508000001</v>
      </c>
    </row>
    <row r="25" spans="1:9" ht="21" customHeight="1" x14ac:dyDescent="0.25">
      <c r="A25" s="112"/>
      <c r="B25" s="113" t="s">
        <v>138</v>
      </c>
      <c r="C25" s="114"/>
      <c r="D25" s="115"/>
      <c r="E25" s="115"/>
      <c r="F25" s="116"/>
      <c r="G25" s="88"/>
    </row>
    <row r="26" spans="1:9" ht="25.5" customHeight="1" x14ac:dyDescent="0.25">
      <c r="A26" s="138" t="s">
        <v>139</v>
      </c>
      <c r="B26" s="138"/>
      <c r="C26" s="138" t="s">
        <v>140</v>
      </c>
      <c r="D26" s="138"/>
      <c r="E26" s="138"/>
      <c r="F26" s="138"/>
    </row>
    <row r="27" spans="1:9" ht="29.25" customHeight="1" x14ac:dyDescent="0.25">
      <c r="A27" s="117"/>
      <c r="C27" s="118"/>
      <c r="D27" s="118"/>
      <c r="E27" s="118"/>
      <c r="F27" s="117"/>
    </row>
  </sheetData>
  <mergeCells count="8">
    <mergeCell ref="A26:B26"/>
    <mergeCell ref="C26:F26"/>
    <mergeCell ref="C1:E1"/>
    <mergeCell ref="C2:E2"/>
    <mergeCell ref="C3:E3"/>
    <mergeCell ref="B4:F4"/>
    <mergeCell ref="B5:E5"/>
    <mergeCell ref="B20:C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2022-03-23T08:21:21Z</dcterms:modified>
</cp:coreProperties>
</file>